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FADC" lockStructure="1"/>
  <bookViews>
    <workbookView xWindow="0" yWindow="90" windowWidth="19170" windowHeight="7230" tabRatio="767" firstSheet="1" activeTab="2"/>
  </bookViews>
  <sheets>
    <sheet name="燃烧烟气（实测法数据表）" sheetId="6" r:id="rId1"/>
    <sheet name="使用说明" sheetId="15" r:id="rId2"/>
    <sheet name="实测法数据表" sheetId="12" r:id="rId3"/>
    <sheet name="排放系数法数据表" sheetId="14" state="hidden" r:id="rId4"/>
    <sheet name="排放系数" sheetId="16" state="hidden" r:id="rId5"/>
  </sheets>
  <externalReferences>
    <externalReference r:id="rId6"/>
  </externalReferences>
  <definedNames>
    <definedName name="_xlnm._FilterDatabase" localSheetId="2" hidden="1">实测法数据表!$A$1:$P$2</definedName>
    <definedName name="核算方法">[1]基础数据!$O$6:$O$9</definedName>
  </definedNames>
  <calcPr calcId="145621"/>
</workbook>
</file>

<file path=xl/calcChain.xml><?xml version="1.0" encoding="utf-8"?>
<calcChain xmlns="http://schemas.openxmlformats.org/spreadsheetml/2006/main">
  <c r="K2" i="14" l="1" a="1"/>
  <c r="K2" i="14" s="1"/>
  <c r="D4" i="16" l="1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" i="16"/>
  <c r="Q2" i="12"/>
  <c r="Q5" i="12" l="1"/>
  <c r="S2" i="12" l="1"/>
  <c r="L2" i="14"/>
  <c r="L5" i="14" s="1"/>
</calcChain>
</file>

<file path=xl/sharedStrings.xml><?xml version="1.0" encoding="utf-8"?>
<sst xmlns="http://schemas.openxmlformats.org/spreadsheetml/2006/main" count="227" uniqueCount="133">
  <si>
    <t>序号</t>
    <phoneticPr fontId="1" type="noConversion"/>
  </si>
  <si>
    <t>温度（℃）</t>
    <phoneticPr fontId="1" type="noConversion"/>
  </si>
  <si>
    <t>压力（Pa）</t>
    <phoneticPr fontId="1" type="noConversion"/>
  </si>
  <si>
    <t>运行负荷（%）</t>
  </si>
  <si>
    <t>水含量（%v）</t>
    <phoneticPr fontId="1" type="noConversion"/>
  </si>
  <si>
    <t>氧含量（%v）</t>
    <phoneticPr fontId="1" type="noConversion"/>
  </si>
  <si>
    <t>装置/设施名称</t>
    <phoneticPr fontId="1" type="noConversion"/>
  </si>
  <si>
    <t>燃料种类</t>
    <phoneticPr fontId="1" type="noConversion"/>
  </si>
  <si>
    <t>锅炉形式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</si>
  <si>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</si>
  <si>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</si>
  <si>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</si>
  <si>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</si>
  <si>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</si>
  <si>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F</t>
    <phoneticPr fontId="1" type="noConversion"/>
  </si>
  <si>
    <t>G</t>
    <phoneticPr fontId="1" type="noConversion"/>
  </si>
  <si>
    <t>H</t>
    <phoneticPr fontId="1" type="noConversion"/>
  </si>
  <si>
    <t>I</t>
    <phoneticPr fontId="1" type="noConversion"/>
  </si>
  <si>
    <t>J</t>
    <phoneticPr fontId="1" type="noConversion"/>
  </si>
  <si>
    <t>K</t>
    <phoneticPr fontId="1" type="noConversion"/>
  </si>
  <si>
    <t>M</t>
    <phoneticPr fontId="1" type="noConversion"/>
  </si>
  <si>
    <t>填表说明：</t>
    <phoneticPr fontId="1" type="noConversion"/>
  </si>
  <si>
    <t>L</t>
    <phoneticPr fontId="1" type="noConversion"/>
  </si>
  <si>
    <t>“B”项选填工艺装置、动力站、电站等</t>
    <phoneticPr fontId="1" type="noConversion"/>
  </si>
  <si>
    <t>“C”项选填加热炉、反应炉、锅炉、发电机等</t>
    <phoneticPr fontId="1" type="noConversion"/>
  </si>
  <si>
    <t>“D”项选填天然气、炼厂干气、液化石油气、乙烯裂解油、燃料油、酚焦油、水煤浆、烟煤、亚烟煤、褐煤、无烟煤、石油焦等</t>
    <phoneticPr fontId="1" type="noConversion"/>
  </si>
  <si>
    <t>“E”项选填煤粉炉、固态排渣，煤粉炉、 液态排渣，旋风炉，抛煤机链条炉排炉，上方给料（链条）炉排炉，下方给料炉排炉，手烧炉，流化床锅炉，炉排炉，电站燃油锅炉，工业燃油锅炉</t>
    <phoneticPr fontId="1" type="noConversion"/>
  </si>
  <si>
    <t>运行时间（h）</t>
    <phoneticPr fontId="1" type="noConversion"/>
  </si>
  <si>
    <t>“E”项填装置/设施监测工况的运行负荷</t>
    <phoneticPr fontId="1" type="noConversion"/>
  </si>
  <si>
    <t>燃料消耗量（t/h或m3/h）</t>
    <phoneticPr fontId="1" type="noConversion"/>
  </si>
  <si>
    <t>“A”项填1 2 3…自然序号</t>
    <phoneticPr fontId="1" type="noConversion"/>
  </si>
  <si>
    <t>“B”项选填动力站、电站等设施名称</t>
    <phoneticPr fontId="1" type="noConversion"/>
  </si>
  <si>
    <t>“C”项填锅炉名称</t>
    <phoneticPr fontId="1" type="noConversion"/>
  </si>
  <si>
    <t>“F”项填锅炉监测工况的运行负荷</t>
    <phoneticPr fontId="1" type="noConversion"/>
  </si>
  <si>
    <t>“G”项填锅炉消耗的燃料量，气体燃料以 m3/h 计量，液体燃料及固体燃料以t/h 计</t>
    <phoneticPr fontId="1" type="noConversion"/>
  </si>
  <si>
    <t>“F”项填实际消耗的燃料量，气体燃料以 m3/h 计量，液体燃料及固体燃料以 t/h 计</t>
    <phoneticPr fontId="1" type="noConversion"/>
  </si>
  <si>
    <t>“G”项填年运行时间或二次监测间隔之间的运行时间</t>
    <phoneticPr fontId="1" type="noConversion"/>
  </si>
  <si>
    <t>燃烧烟气污染源名称</t>
    <phoneticPr fontId="1" type="noConversion"/>
  </si>
  <si>
    <t>表6-1A  燃烧烟气污染源VOCs排放数据表（实测法）</t>
    <phoneticPr fontId="1" type="noConversion"/>
  </si>
  <si>
    <t>表6-1B  燃烧烟气污染源VOCs排放数据表（排放系数法）</t>
    <phoneticPr fontId="1" type="noConversion"/>
  </si>
  <si>
    <t>VOCs排放系数</t>
    <phoneticPr fontId="1" type="noConversion"/>
  </si>
  <si>
    <t>“I”项填年运行时间或二次监测间隔之间的运行时间</t>
    <phoneticPr fontId="1" type="noConversion"/>
  </si>
  <si>
    <t>“H”可不填</t>
    <phoneticPr fontId="1" type="noConversion"/>
  </si>
  <si>
    <r>
      <t>VOCs</t>
    </r>
    <r>
      <rPr>
        <sz val="11"/>
        <color theme="1"/>
        <rFont val="仿宋_GB2312"/>
        <family val="3"/>
        <charset val="134"/>
      </rPr>
      <t>浓度（</t>
    </r>
    <r>
      <rPr>
        <sz val="11"/>
        <color theme="1"/>
        <rFont val="Times New Roman"/>
        <family val="1"/>
      </rPr>
      <t>mg/m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仿宋_GB2312"/>
        <family val="3"/>
        <charset val="134"/>
      </rPr>
      <t>）</t>
    </r>
    <phoneticPr fontId="1" type="noConversion"/>
  </si>
  <si>
    <t>“H”项填烟气流量，应标明标态或非标态、干基或湿基</t>
    <phoneticPr fontId="1" type="noConversion"/>
  </si>
  <si>
    <t>“I”项填烟气温度，当流量已换算为标态时可不填</t>
    <phoneticPr fontId="1" type="noConversion"/>
  </si>
  <si>
    <t>“J”项填烟气压力，当流量已换算为标态时可不填</t>
    <phoneticPr fontId="1" type="noConversion"/>
  </si>
  <si>
    <t>“M”项填VOCs监测浓度，应标明标态或非标态、干基或湿基</t>
    <phoneticPr fontId="1" type="noConversion"/>
  </si>
  <si>
    <t>烟气流量（m3/h）</t>
    <phoneticPr fontId="1" type="noConversion"/>
  </si>
  <si>
    <t>烟气监测数据</t>
    <phoneticPr fontId="1" type="noConversion"/>
  </si>
  <si>
    <t>“K”项填水的体积浓度，当流量为干基时可不填</t>
    <phoneticPr fontId="1" type="noConversion"/>
  </si>
  <si>
    <t>“L”项填氧的体积浓度，当浓度已换算成标准要求的氧浓度时可不填</t>
    <phoneticPr fontId="1" type="noConversion"/>
  </si>
  <si>
    <t>燃料种类</t>
    <phoneticPr fontId="1" type="noConversion"/>
  </si>
  <si>
    <t>序号</t>
    <phoneticPr fontId="1" type="noConversion"/>
  </si>
  <si>
    <t>排放口名称</t>
    <phoneticPr fontId="1" type="noConversion"/>
  </si>
  <si>
    <t>加热炉烟囱</t>
  </si>
  <si>
    <t>VOC排放量（t/a）</t>
    <phoneticPr fontId="1" type="noConversion"/>
  </si>
  <si>
    <t>压力（kPa）</t>
    <phoneticPr fontId="1" type="noConversion"/>
  </si>
  <si>
    <t>运行时间（h/a）</t>
    <phoneticPr fontId="1" type="noConversion"/>
  </si>
  <si>
    <t>氧含量（%v,干基）</t>
    <phoneticPr fontId="1" type="noConversion"/>
  </si>
  <si>
    <r>
      <rPr>
        <sz val="11"/>
        <color theme="1"/>
        <rFont val="宋体"/>
        <family val="1"/>
        <scheme val="minor"/>
      </rPr>
      <t>CO</t>
    </r>
    <r>
      <rPr>
        <sz val="11"/>
        <color theme="1"/>
        <rFont val="仿宋_GB2312"/>
        <family val="3"/>
        <charset val="134"/>
      </rPr>
      <t>含量（</t>
    </r>
    <r>
      <rPr>
        <sz val="11"/>
        <color theme="1"/>
        <rFont val="宋体"/>
        <family val="1"/>
      </rPr>
      <t>%v，干基</t>
    </r>
    <r>
      <rPr>
        <sz val="11"/>
        <color theme="1"/>
        <rFont val="仿宋_GB2312"/>
        <family val="3"/>
        <charset val="134"/>
      </rPr>
      <t>）</t>
    </r>
    <phoneticPr fontId="1" type="noConversion"/>
  </si>
  <si>
    <r>
      <t>VOCs</t>
    </r>
    <r>
      <rPr>
        <sz val="11"/>
        <color theme="1"/>
        <rFont val="仿宋_GB2312"/>
        <family val="3"/>
        <charset val="134"/>
      </rPr>
      <t>浓度（</t>
    </r>
    <r>
      <rPr>
        <sz val="11"/>
        <color theme="1"/>
        <rFont val="Times New Roman"/>
        <family val="1"/>
      </rPr>
      <t>mg/m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仿宋_GB2312"/>
        <family val="3"/>
        <charset val="134"/>
      </rPr>
      <t>，干基）</t>
    </r>
    <phoneticPr fontId="1" type="noConversion"/>
  </si>
  <si>
    <r>
      <t>燃料消耗量（</t>
    </r>
    <r>
      <rPr>
        <sz val="11"/>
        <color theme="1"/>
        <rFont val="宋体"/>
        <family val="3"/>
        <charset val="134"/>
        <scheme val="minor"/>
      </rPr>
      <t>t/h或</t>
    </r>
    <r>
      <rPr>
        <sz val="11"/>
        <color theme="1"/>
        <rFont val="宋体"/>
        <family val="2"/>
        <charset val="134"/>
        <scheme val="minor"/>
      </rPr>
      <t>m</t>
    </r>
    <r>
      <rPr>
        <vertAlign val="superscript"/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2"/>
        <charset val="134"/>
        <scheme val="minor"/>
      </rPr>
      <t>/h）</t>
    </r>
    <phoneticPr fontId="1" type="noConversion"/>
  </si>
  <si>
    <t>锅炉形式</t>
  </si>
  <si>
    <t>煤粉炉，液态排渣</t>
  </si>
  <si>
    <t>旋风炉</t>
  </si>
  <si>
    <t>抛煤机链条炉排炉</t>
  </si>
  <si>
    <t>上方给料炉排炉</t>
  </si>
  <si>
    <t>下方给料炉排炉</t>
  </si>
  <si>
    <t>手烧炉</t>
  </si>
  <si>
    <t>排放口编号</t>
    <phoneticPr fontId="1" type="noConversion"/>
  </si>
  <si>
    <t>燃料种类</t>
    <phoneticPr fontId="1" type="noConversion"/>
  </si>
  <si>
    <t>烟煤和亚烟煤</t>
    <phoneticPr fontId="1" type="noConversion"/>
  </si>
  <si>
    <t>褐煤</t>
  </si>
  <si>
    <t>炉排炉</t>
  </si>
  <si>
    <t>无烟煤</t>
  </si>
  <si>
    <t>电站锅炉</t>
  </si>
  <si>
    <t>工业锅炉</t>
  </si>
  <si>
    <t>燃料油</t>
  </si>
  <si>
    <t>馏分油</t>
  </si>
  <si>
    <t>天然气</t>
  </si>
  <si>
    <t>液化丙烷</t>
  </si>
  <si>
    <t>液化丁烷</t>
  </si>
  <si>
    <t>所有</t>
  </si>
  <si>
    <t>煤粉炉，固态排渣</t>
    <phoneticPr fontId="1" type="noConversion"/>
  </si>
  <si>
    <t>液化石油气</t>
  </si>
  <si>
    <t>燃料气</t>
  </si>
  <si>
    <r>
      <t>VOCs排放系数（kg/t或kg/m</t>
    </r>
    <r>
      <rPr>
        <vertAlign val="superscript"/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2"/>
        <charset val="134"/>
        <scheme val="minor"/>
      </rPr>
      <t>）</t>
    </r>
    <phoneticPr fontId="1" type="noConversion"/>
  </si>
  <si>
    <t>锅炉或加热炉型式</t>
    <phoneticPr fontId="1" type="noConversion"/>
  </si>
  <si>
    <t>汇总</t>
    <phoneticPr fontId="1" type="noConversion"/>
  </si>
  <si>
    <t>排放口编号</t>
    <phoneticPr fontId="1" type="noConversion"/>
  </si>
  <si>
    <t>汇总</t>
    <phoneticPr fontId="1" type="noConversion"/>
  </si>
  <si>
    <t>常减压装置</t>
    <phoneticPr fontId="1" type="noConversion"/>
  </si>
  <si>
    <t>流化床锅炉</t>
  </si>
  <si>
    <r>
      <t>烟气流量（m</t>
    </r>
    <r>
      <rPr>
        <vertAlign val="superscript"/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2"/>
        <charset val="134"/>
        <scheme val="minor"/>
      </rPr>
      <t>/h）</t>
    </r>
    <phoneticPr fontId="1" type="noConversion"/>
  </si>
  <si>
    <r>
      <t>装置</t>
    </r>
    <r>
      <rPr>
        <sz val="11"/>
        <color theme="1"/>
        <rFont val="宋体"/>
        <family val="3"/>
        <charset val="134"/>
        <scheme val="minor"/>
      </rPr>
      <t>/设施</t>
    </r>
    <r>
      <rPr>
        <sz val="11"/>
        <color theme="1"/>
        <rFont val="宋体"/>
        <family val="2"/>
        <charset val="134"/>
        <scheme val="minor"/>
      </rPr>
      <t>规模（10</t>
    </r>
    <r>
      <rPr>
        <vertAlign val="superscript"/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family val="2"/>
        <charset val="134"/>
        <scheme val="minor"/>
      </rPr>
      <t>t/a或t/h）</t>
    </r>
    <phoneticPr fontId="1" type="noConversion"/>
  </si>
  <si>
    <t>排放口名称</t>
    <phoneticPr fontId="1" type="noConversion"/>
  </si>
  <si>
    <t>锅炉烟囱</t>
    <phoneticPr fontId="1" type="noConversion"/>
  </si>
  <si>
    <t>煤粉炉，固态排渣</t>
    <phoneticPr fontId="1" type="noConversion"/>
  </si>
  <si>
    <t>烟煤和亚烟煤</t>
    <phoneticPr fontId="1" type="noConversion"/>
  </si>
  <si>
    <t>褐煤</t>
    <phoneticPr fontId="1" type="noConversion"/>
  </si>
  <si>
    <t>煤粉炉，液态排渣</t>
    <phoneticPr fontId="1" type="noConversion"/>
  </si>
  <si>
    <t>旋风炉</t>
    <phoneticPr fontId="1" type="noConversion"/>
  </si>
  <si>
    <t>抛煤机链条炉排炉</t>
    <phoneticPr fontId="1" type="noConversion"/>
  </si>
  <si>
    <t>上方给料炉排炉</t>
    <phoneticPr fontId="1" type="noConversion"/>
  </si>
  <si>
    <t>下方给料炉排炉</t>
    <phoneticPr fontId="1" type="noConversion"/>
  </si>
  <si>
    <t>手烧炉</t>
    <phoneticPr fontId="1" type="noConversion"/>
  </si>
  <si>
    <t>流化床锅炉</t>
    <phoneticPr fontId="1" type="noConversion"/>
  </si>
  <si>
    <t>褐煤</t>
    <phoneticPr fontId="1" type="noConversion"/>
  </si>
  <si>
    <t>炉排炉</t>
    <phoneticPr fontId="1" type="noConversion"/>
  </si>
  <si>
    <t>无烟煤</t>
    <phoneticPr fontId="1" type="noConversion"/>
  </si>
  <si>
    <t>电站锅炉</t>
    <phoneticPr fontId="1" type="noConversion"/>
  </si>
  <si>
    <t>燃料油</t>
    <phoneticPr fontId="1" type="noConversion"/>
  </si>
  <si>
    <t>馏分油</t>
    <phoneticPr fontId="1" type="noConversion"/>
  </si>
  <si>
    <t>工业锅炉</t>
    <phoneticPr fontId="1" type="noConversion"/>
  </si>
  <si>
    <t>所有</t>
    <phoneticPr fontId="1" type="noConversion"/>
  </si>
  <si>
    <t>天然气</t>
    <phoneticPr fontId="1" type="noConversion"/>
  </si>
  <si>
    <t>液化石油气</t>
    <phoneticPr fontId="1" type="noConversion"/>
  </si>
  <si>
    <t>液化丙烷</t>
    <phoneticPr fontId="1" type="noConversion"/>
  </si>
  <si>
    <t>液化丁烷</t>
    <phoneticPr fontId="1" type="noConversion"/>
  </si>
  <si>
    <t>加热炉烟囱</t>
    <phoneticPr fontId="1" type="noConversion"/>
  </si>
  <si>
    <t>所有</t>
    <phoneticPr fontId="1" type="noConversion"/>
  </si>
  <si>
    <t>燃料油</t>
    <phoneticPr fontId="1" type="noConversion"/>
  </si>
  <si>
    <t>馏分油</t>
    <phoneticPr fontId="1" type="noConversion"/>
  </si>
  <si>
    <t>天然气</t>
    <phoneticPr fontId="1" type="noConversion"/>
  </si>
  <si>
    <t>燃料气</t>
    <phoneticPr fontId="1" type="noConversion"/>
  </si>
  <si>
    <t>液化石油气</t>
    <phoneticPr fontId="1" type="noConversion"/>
  </si>
  <si>
    <t>液化丙烷</t>
    <phoneticPr fontId="1" type="noConversion"/>
  </si>
  <si>
    <t>液化丁烷</t>
    <phoneticPr fontId="1" type="noConversion"/>
  </si>
  <si>
    <r>
      <t>原排放系数（</t>
    </r>
    <r>
      <rPr>
        <b/>
        <sz val="10.5"/>
        <color theme="1"/>
        <rFont val="Times New Roman"/>
        <family val="1"/>
      </rPr>
      <t>kg/t</t>
    </r>
    <r>
      <rPr>
        <b/>
        <sz val="10.5"/>
        <color theme="1"/>
        <rFont val="仿宋_GB2312"/>
        <family val="3"/>
        <charset val="134"/>
      </rPr>
      <t>煤、</t>
    </r>
    <r>
      <rPr>
        <b/>
        <sz val="10.5"/>
        <color theme="1"/>
        <rFont val="Times New Roman"/>
        <family val="1"/>
      </rPr>
      <t>kg/m3</t>
    </r>
    <r>
      <rPr>
        <b/>
        <sz val="10.5"/>
        <color theme="1"/>
        <rFont val="仿宋_GB2312"/>
        <family val="3"/>
        <charset val="134"/>
      </rPr>
      <t>燃料气）</t>
    </r>
    <phoneticPr fontId="1" type="noConversion"/>
  </si>
  <si>
    <t>调整后排放系数（kg/t煤、kg/m3燃料气）</t>
    <phoneticPr fontId="1" type="noConversion"/>
  </si>
  <si>
    <t xml:space="preserve">燃烧烟气VOCs计算程序使用说明：
    1.本计算程序根据《石化行业VOCs污染源排查工作指南》中附录五中燃烧烟气排放数据表的相关内容进行编写，目的在于方便燃烧烟气VOCs排放量计算。
    2.企业需开展排气筒VOCs的监测并运用实测法计算VOCs的排放量。计算方法中包括必填项和选填项，必填项包括排放源的基本信息以及与计算结果直接相关的计算参数，填入相应计算参数后程序会自动计算出相应的排放量；除必填项以外的其它内容为选填项，企业根据自身情况尽量完善。
    4.计算方法对应一个数据表，打开数据表后会有一个数据表界面，数据表的表头列出了需要填写的各项内容，逐项点内容所在的单元格，会出现一个提示框，提示该内容是必填项还是选填项，以及与填写内容有关的注意事项或提示，企业需从序号1开始按照表头所列的各项内容填入相应的内容或数据。
    5.数据表中给出了一个计算例子，由于后台链接有数据，可以更改、不能删除。输入多个排放源时必须在汇总行以上的区域内插入行，而且用整行复制到下一行的方法，复制后再更改数据。当单元格设置有选项时按实际情况选择填入。
    6.表中给出的计算例子，只为了说明表格的使用，不应做为追朔其真实性的依据。
       </t>
    <phoneticPr fontId="9" type="noConversion"/>
  </si>
  <si>
    <t>加热炉排气筒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</si>
</sst>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General;General;;"/>
    <numFmt numFmtId="177" formatCode="0.000E+00"/>
    <numFmt numFmtId="178" formatCode="0.000_ 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theme="1"/>
      <name val="宋体"/>
      <family val="1"/>
      <scheme val="minor"/>
    </font>
    <font>
      <sz val="11"/>
      <color theme="1"/>
      <name val="宋体"/>
      <family val="1"/>
    </font>
    <font>
      <vertAlign val="superscript"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仿宋_GB2312"/>
      <family val="3"/>
      <charset val="134"/>
    </font>
    <font>
      <b/>
      <sz val="10.5"/>
      <color theme="1"/>
      <name val="仿宋_GB2312"/>
      <family val="3"/>
      <charset val="134"/>
    </font>
    <font>
      <b/>
      <sz val="10.5"/>
      <color theme="1"/>
      <name val="Times New Roman"/>
      <family val="1"/>
    </font>
    <font>
      <sz val="10.5"/>
      <color theme="1"/>
      <name val="仿宋_GB2312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11" fontId="0" fillId="6" borderId="1" xfId="0" applyNumberFormat="1" applyFill="1" applyBorder="1" applyAlignment="1" applyProtection="1">
      <alignment horizontal="center" vertical="center" wrapText="1"/>
      <protection locked="0"/>
    </xf>
    <xf numFmtId="0" fontId="0" fillId="5" borderId="3" xfId="0" applyFill="1" applyBorder="1" applyAlignment="1" applyProtection="1">
      <alignment horizontal="center" vertical="center" wrapText="1"/>
      <protection locked="0"/>
    </xf>
    <xf numFmtId="0" fontId="0" fillId="4" borderId="3" xfId="0" applyFill="1" applyBorder="1" applyAlignment="1" applyProtection="1">
      <alignment horizontal="center" vertical="center" wrapText="1"/>
      <protection locked="0"/>
    </xf>
    <xf numFmtId="0" fontId="0" fillId="6" borderId="3" xfId="0" applyFill="1" applyBorder="1" applyAlignment="1" applyProtection="1">
      <alignment horizontal="center" vertical="center" wrapText="1"/>
      <protection locked="0"/>
    </xf>
    <xf numFmtId="0" fontId="0" fillId="3" borderId="3" xfId="0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 applyProtection="1">
      <alignment horizontal="center" vertical="center" wrapText="1"/>
      <protection locked="0"/>
    </xf>
    <xf numFmtId="0" fontId="0" fillId="6" borderId="1" xfId="0" applyFont="1" applyFill="1" applyBorder="1" applyAlignment="1" applyProtection="1">
      <alignment horizontal="center" vertical="center" wrapText="1"/>
      <protection locked="0"/>
    </xf>
    <xf numFmtId="176" fontId="0" fillId="3" borderId="1" xfId="0" applyNumberFormat="1" applyFill="1" applyBorder="1" applyAlignment="1" applyProtection="1">
      <alignment horizontal="center" vertical="center" wrapText="1"/>
      <protection locked="0"/>
    </xf>
    <xf numFmtId="11" fontId="0" fillId="6" borderId="3" xfId="0" applyNumberFormat="1" applyFill="1" applyBorder="1" applyAlignment="1" applyProtection="1">
      <alignment horizontal="center" vertical="center" wrapText="1"/>
      <protection locked="0"/>
    </xf>
    <xf numFmtId="0" fontId="0" fillId="7" borderId="8" xfId="0" applyFill="1" applyBorder="1" applyAlignment="1" applyProtection="1">
      <alignment horizontal="center" vertical="center" wrapText="1"/>
      <protection locked="0"/>
    </xf>
    <xf numFmtId="0" fontId="15" fillId="7" borderId="8" xfId="0" applyFont="1" applyFill="1" applyBorder="1" applyAlignment="1" applyProtection="1">
      <alignment horizontal="center" vertical="center" wrapText="1"/>
      <protection locked="0"/>
    </xf>
    <xf numFmtId="0" fontId="16" fillId="7" borderId="8" xfId="0" applyFont="1" applyFill="1" applyBorder="1" applyAlignment="1" applyProtection="1">
      <alignment horizontal="center" vertical="center" wrapText="1"/>
      <protection locked="0"/>
    </xf>
    <xf numFmtId="11" fontId="16" fillId="7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4" borderId="1" xfId="0" applyNumberFormat="1" applyFill="1" applyBorder="1" applyAlignment="1" applyProtection="1">
      <alignment horizontal="center" vertical="center" wrapText="1"/>
      <protection locked="0"/>
    </xf>
    <xf numFmtId="178" fontId="0" fillId="4" borderId="1" xfId="0" applyNumberFormat="1" applyFill="1" applyBorder="1" applyAlignment="1" applyProtection="1">
      <alignment horizontal="center" vertical="center" wrapText="1"/>
    </xf>
    <xf numFmtId="178" fontId="0" fillId="7" borderId="8" xfId="0" applyNumberFormat="1" applyFill="1" applyBorder="1" applyAlignment="1" applyProtection="1">
      <alignment horizontal="center" vertical="center" wrapText="1"/>
    </xf>
    <xf numFmtId="178" fontId="0" fillId="4" borderId="3" xfId="0" applyNumberForma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9" fontId="0" fillId="3" borderId="1" xfId="0" applyNumberFormat="1" applyFill="1" applyBorder="1" applyAlignment="1" applyProtection="1">
      <alignment horizontal="center" vertical="center" wrapText="1"/>
      <protection locked="0"/>
    </xf>
    <xf numFmtId="9" fontId="0" fillId="6" borderId="1" xfId="0" applyNumberFormat="1" applyFill="1" applyBorder="1" applyAlignment="1" applyProtection="1">
      <alignment horizontal="center" vertical="center" wrapText="1"/>
      <protection locked="0"/>
    </xf>
    <xf numFmtId="9" fontId="0" fillId="4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9615;&#20445;&#37096;&#35780;&#20272;&#20013;&#24515;&#24037;&#20316;/VOC&#30740;&#31350;&#35838;&#39064;/&#30707;&#21270;&#34892;&#19994;VOCs/&#25490;&#26597;&#24037;&#20316;&#25351;&#21335;&#65288;&#24449;&#27714;&#24847;&#35265;&#31295;&#65289;/&#34917;&#20805;&#22635;&#20889;&#35828;&#26126;2015.10.1/&#35774;&#22791;&#23494;&#23553;&#28857;&#65288;&#26377;&#20851;&#20351;&#29992;&#35828;&#26126;-&#23567;&#24196;&#65289;201509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使用说明"/>
      <sheetName val="数据收集"/>
      <sheetName val="排放量计算表"/>
      <sheetName val="数据计算"/>
      <sheetName val="2级方法"/>
      <sheetName val="3级方法"/>
      <sheetName val="4级方法"/>
      <sheetName val="5级方法"/>
      <sheetName val="基础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6">
          <cell r="O6" t="str">
            <v>平均排放系数法</v>
          </cell>
        </row>
        <row r="7">
          <cell r="O7" t="str">
            <v>筛选范围法</v>
          </cell>
        </row>
        <row r="8">
          <cell r="O8" t="str">
            <v>相关方程法</v>
          </cell>
        </row>
        <row r="9">
          <cell r="O9" t="str">
            <v>实测法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45"/>
  <sheetViews>
    <sheetView zoomScaleNormal="100" workbookViewId="0">
      <selection activeCell="T10" sqref="T10"/>
    </sheetView>
  </sheetViews>
  <sheetFormatPr defaultColWidth="8.875" defaultRowHeight="13.5"/>
  <cols>
    <col min="1" max="1" width="5.5" style="2" customWidth="1"/>
    <col min="2" max="2" width="11.125" style="2" customWidth="1"/>
    <col min="3" max="5" width="11.5" style="2" customWidth="1"/>
    <col min="6" max="6" width="10.25" style="2" customWidth="1"/>
    <col min="7" max="8" width="10.375" style="2" customWidth="1"/>
    <col min="9" max="9" width="11.125" style="2" customWidth="1"/>
    <col min="10" max="10" width="10.25" style="2" customWidth="1"/>
    <col min="11" max="12" width="8.875" style="2"/>
    <col min="13" max="13" width="10" style="2" customWidth="1"/>
    <col min="14" max="14" width="12.375" style="2" hidden="1" customWidth="1"/>
    <col min="15" max="15" width="14.125" style="2" hidden="1" customWidth="1"/>
    <col min="16" max="16" width="0.125" style="2" hidden="1" customWidth="1"/>
    <col min="17" max="17" width="12.125" style="2" hidden="1" customWidth="1"/>
    <col min="18" max="18" width="11.5" style="2" hidden="1" customWidth="1"/>
    <col min="19" max="19" width="11.375" style="2" customWidth="1"/>
    <col min="20" max="16384" width="8.875" style="2"/>
  </cols>
  <sheetData>
    <row r="2" spans="1:19">
      <c r="A2" s="50" t="s">
        <v>38</v>
      </c>
      <c r="B2" s="50"/>
      <c r="C2" s="50"/>
      <c r="D2" s="50"/>
      <c r="E2" s="50"/>
      <c r="F2" s="50"/>
      <c r="G2" s="50"/>
      <c r="H2" s="50"/>
      <c r="I2" s="50"/>
    </row>
    <row r="3" spans="1:19">
      <c r="A3" s="52" t="s">
        <v>0</v>
      </c>
      <c r="B3" s="52" t="s">
        <v>6</v>
      </c>
      <c r="C3" s="52" t="s">
        <v>37</v>
      </c>
      <c r="D3" s="52" t="s">
        <v>7</v>
      </c>
      <c r="E3" s="52" t="s">
        <v>3</v>
      </c>
      <c r="F3" s="52" t="s">
        <v>29</v>
      </c>
      <c r="G3" s="52" t="s">
        <v>27</v>
      </c>
      <c r="H3" s="46" t="s">
        <v>49</v>
      </c>
      <c r="I3" s="47"/>
      <c r="J3" s="47"/>
      <c r="K3" s="47"/>
      <c r="L3" s="47"/>
      <c r="M3" s="48"/>
      <c r="N3" s="3"/>
    </row>
    <row r="4" spans="1:19" s="1" customFormat="1" ht="31.5">
      <c r="A4" s="53"/>
      <c r="B4" s="53"/>
      <c r="C4" s="53"/>
      <c r="D4" s="53"/>
      <c r="E4" s="53"/>
      <c r="F4" s="53"/>
      <c r="G4" s="53"/>
      <c r="H4" s="10" t="s">
        <v>48</v>
      </c>
      <c r="I4" s="10" t="s">
        <v>1</v>
      </c>
      <c r="J4" s="10" t="s">
        <v>2</v>
      </c>
      <c r="K4" s="10" t="s">
        <v>4</v>
      </c>
      <c r="L4" s="10" t="s">
        <v>5</v>
      </c>
      <c r="M4" s="5" t="s">
        <v>43</v>
      </c>
      <c r="N4" s="6"/>
    </row>
    <row r="5" spans="1:19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14</v>
      </c>
      <c r="G5" s="6" t="s">
        <v>15</v>
      </c>
      <c r="H5" s="6" t="s">
        <v>16</v>
      </c>
      <c r="I5" s="6" t="s">
        <v>17</v>
      </c>
      <c r="J5" s="6" t="s">
        <v>18</v>
      </c>
      <c r="K5" s="6" t="s">
        <v>19</v>
      </c>
      <c r="L5" s="6" t="s">
        <v>22</v>
      </c>
      <c r="M5" s="6" t="s">
        <v>20</v>
      </c>
      <c r="N5" s="3"/>
    </row>
    <row r="6" spans="1:19">
      <c r="A6" s="6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9">
      <c r="A7" s="6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9">
      <c r="A8" s="6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9">
      <c r="A9" s="11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9" ht="14.45" customHeight="1">
      <c r="A10" s="4"/>
      <c r="B10" s="4" t="s">
        <v>21</v>
      </c>
      <c r="C10" s="49" t="s">
        <v>30</v>
      </c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"/>
      <c r="S10" s="4"/>
    </row>
    <row r="11" spans="1:19" ht="14.45" customHeight="1">
      <c r="A11" s="4"/>
      <c r="B11" s="4"/>
      <c r="C11" s="49" t="s">
        <v>23</v>
      </c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"/>
      <c r="S11" s="4"/>
    </row>
    <row r="12" spans="1:19" ht="14.45" customHeight="1">
      <c r="A12" s="4"/>
      <c r="B12" s="4"/>
      <c r="C12" s="49" t="s">
        <v>24</v>
      </c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"/>
      <c r="S12" s="4"/>
    </row>
    <row r="13" spans="1:19" ht="14.45" customHeight="1">
      <c r="A13" s="4"/>
      <c r="B13" s="4"/>
      <c r="C13" s="49" t="s">
        <v>25</v>
      </c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"/>
      <c r="S13" s="4"/>
    </row>
    <row r="14" spans="1:19" ht="14.45" customHeight="1">
      <c r="A14" s="4"/>
      <c r="B14" s="4"/>
      <c r="C14" s="49" t="s">
        <v>28</v>
      </c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"/>
      <c r="S14" s="4"/>
    </row>
    <row r="15" spans="1:19" ht="14.45" customHeight="1">
      <c r="A15" s="4"/>
      <c r="B15" s="4"/>
      <c r="C15" s="49" t="s">
        <v>35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"/>
      <c r="S15" s="4"/>
    </row>
    <row r="16" spans="1:19" ht="14.45" customHeight="1">
      <c r="A16" s="4"/>
      <c r="B16" s="4"/>
      <c r="C16" s="49" t="s">
        <v>36</v>
      </c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"/>
      <c r="S16" s="4"/>
    </row>
    <row r="17" spans="1:19" ht="14.45" customHeight="1">
      <c r="A17" s="4"/>
      <c r="B17" s="4"/>
      <c r="C17" s="49" t="s">
        <v>44</v>
      </c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"/>
      <c r="S17" s="4"/>
    </row>
    <row r="18" spans="1:19" ht="14.45" customHeight="1">
      <c r="A18" s="4"/>
      <c r="B18" s="4"/>
      <c r="C18" s="49" t="s">
        <v>45</v>
      </c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"/>
      <c r="S18" s="4"/>
    </row>
    <row r="19" spans="1:19" ht="14.45" customHeight="1">
      <c r="A19" s="4"/>
      <c r="B19" s="4"/>
      <c r="C19" s="49" t="s">
        <v>46</v>
      </c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"/>
      <c r="S19" s="4"/>
    </row>
    <row r="20" spans="1:19" ht="14.45" customHeight="1">
      <c r="A20" s="4"/>
      <c r="B20" s="4"/>
      <c r="C20" s="49" t="s">
        <v>50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"/>
      <c r="S20" s="4"/>
    </row>
    <row r="21" spans="1:19" ht="14.45" customHeight="1">
      <c r="A21" s="4"/>
      <c r="B21" s="4"/>
      <c r="C21" s="49" t="s">
        <v>51</v>
      </c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"/>
      <c r="S21" s="4"/>
    </row>
    <row r="22" spans="1:19" ht="14.45" customHeight="1">
      <c r="A22" s="4"/>
      <c r="B22" s="4"/>
      <c r="C22" s="49" t="s">
        <v>47</v>
      </c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"/>
      <c r="S22" s="4"/>
    </row>
    <row r="23" spans="1:19" ht="14.45" customHeight="1">
      <c r="A23" s="4"/>
      <c r="B23" s="4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"/>
      <c r="S23" s="4"/>
    </row>
    <row r="24" spans="1:19" ht="14.45" customHeight="1">
      <c r="A24" s="4"/>
      <c r="B24" s="4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"/>
      <c r="S24" s="4"/>
    </row>
    <row r="25" spans="1:19">
      <c r="A25" s="4"/>
      <c r="B25" s="4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"/>
      <c r="S25" s="4"/>
    </row>
    <row r="28" spans="1:19">
      <c r="A28" s="50" t="s">
        <v>39</v>
      </c>
      <c r="B28" s="50"/>
      <c r="C28" s="50"/>
      <c r="D28" s="50"/>
      <c r="E28" s="50"/>
      <c r="F28" s="50"/>
      <c r="G28" s="50"/>
      <c r="H28" s="50"/>
      <c r="I28" s="49"/>
    </row>
    <row r="29" spans="1:19" ht="14.45" customHeight="1">
      <c r="A29" s="51" t="s">
        <v>0</v>
      </c>
      <c r="B29" s="51" t="s">
        <v>6</v>
      </c>
      <c r="C29" s="51" t="s">
        <v>37</v>
      </c>
      <c r="D29" s="52" t="s">
        <v>7</v>
      </c>
      <c r="E29" s="52" t="s">
        <v>8</v>
      </c>
      <c r="F29" s="51" t="s">
        <v>3</v>
      </c>
      <c r="G29" s="51" t="s">
        <v>29</v>
      </c>
      <c r="H29" s="51" t="s">
        <v>40</v>
      </c>
      <c r="I29" s="51" t="s">
        <v>27</v>
      </c>
      <c r="J29" s="4"/>
      <c r="K29" s="4"/>
      <c r="L29" s="4"/>
      <c r="M29" s="4"/>
      <c r="N29" s="4"/>
      <c r="O29" s="4"/>
      <c r="P29" s="4"/>
      <c r="Q29" s="4"/>
    </row>
    <row r="30" spans="1:19" ht="28.15" customHeight="1">
      <c r="A30" s="51"/>
      <c r="B30" s="51"/>
      <c r="C30" s="51"/>
      <c r="D30" s="53"/>
      <c r="E30" s="53"/>
      <c r="F30" s="51"/>
      <c r="G30" s="51"/>
      <c r="H30" s="51"/>
      <c r="I30" s="51"/>
      <c r="J30" s="7"/>
      <c r="K30" s="7"/>
      <c r="L30" s="7"/>
      <c r="M30" s="7"/>
      <c r="N30" s="7"/>
      <c r="O30" s="8"/>
      <c r="P30" s="7"/>
      <c r="Q30" s="7"/>
    </row>
    <row r="31" spans="1:19">
      <c r="A31" s="6" t="s">
        <v>9</v>
      </c>
      <c r="B31" s="6" t="s">
        <v>10</v>
      </c>
      <c r="C31" s="6" t="s">
        <v>11</v>
      </c>
      <c r="D31" s="6" t="s">
        <v>12</v>
      </c>
      <c r="E31" s="6" t="s">
        <v>13</v>
      </c>
      <c r="F31" s="6" t="s">
        <v>14</v>
      </c>
      <c r="G31" s="6" t="s">
        <v>15</v>
      </c>
      <c r="H31" s="6" t="s">
        <v>16</v>
      </c>
      <c r="I31" s="6" t="s">
        <v>17</v>
      </c>
      <c r="J31" s="4"/>
      <c r="K31" s="4"/>
      <c r="L31" s="4"/>
      <c r="M31" s="4"/>
      <c r="N31" s="4"/>
      <c r="O31" s="4"/>
      <c r="P31" s="4"/>
      <c r="Q31" s="9"/>
    </row>
    <row r="32" spans="1:19">
      <c r="A32" s="6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</row>
    <row r="33" spans="1:17">
      <c r="A33" s="6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</row>
    <row r="34" spans="1:17">
      <c r="A34" s="6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</row>
    <row r="36" spans="1:17" ht="14.45" customHeight="1">
      <c r="A36" s="4"/>
      <c r="B36" s="4" t="s">
        <v>21</v>
      </c>
      <c r="C36" s="49" t="s">
        <v>30</v>
      </c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</row>
    <row r="37" spans="1:17" ht="14.45" customHeight="1">
      <c r="A37" s="4"/>
      <c r="B37" s="4"/>
      <c r="C37" s="49" t="s">
        <v>31</v>
      </c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</row>
    <row r="38" spans="1:17" ht="14.45" customHeight="1">
      <c r="A38" s="4"/>
      <c r="B38" s="4"/>
      <c r="C38" s="49" t="s">
        <v>32</v>
      </c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</row>
    <row r="39" spans="1:17" ht="14.45" customHeight="1">
      <c r="A39" s="4"/>
      <c r="B39" s="4"/>
      <c r="C39" s="49" t="s">
        <v>25</v>
      </c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</row>
    <row r="40" spans="1:17" ht="30" customHeight="1">
      <c r="A40" s="4"/>
      <c r="B40" s="4"/>
      <c r="C40" s="49" t="s">
        <v>26</v>
      </c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</row>
    <row r="41" spans="1:17" ht="14.45" customHeight="1">
      <c r="A41" s="4"/>
      <c r="B41" s="4"/>
      <c r="C41" s="49" t="s">
        <v>33</v>
      </c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</row>
    <row r="42" spans="1:17" ht="14.45" customHeight="1">
      <c r="A42" s="4"/>
      <c r="B42" s="4"/>
      <c r="C42" s="49" t="s">
        <v>34</v>
      </c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</row>
    <row r="43" spans="1:17" ht="14.45" customHeight="1">
      <c r="A43" s="4"/>
      <c r="B43" s="4"/>
      <c r="C43" s="49" t="s">
        <v>42</v>
      </c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</row>
    <row r="44" spans="1:17" ht="14.45" customHeight="1">
      <c r="A44" s="4"/>
      <c r="B44" s="4"/>
      <c r="C44" s="49" t="s">
        <v>41</v>
      </c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</row>
    <row r="45" spans="1:17" ht="14.45" customHeight="1"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</row>
  </sheetData>
  <mergeCells count="45">
    <mergeCell ref="D3:D4"/>
    <mergeCell ref="C3:C4"/>
    <mergeCell ref="B3:B4"/>
    <mergeCell ref="A3:A4"/>
    <mergeCell ref="G3:G4"/>
    <mergeCell ref="F3:F4"/>
    <mergeCell ref="E3:E4"/>
    <mergeCell ref="C44:Q44"/>
    <mergeCell ref="C36:Q36"/>
    <mergeCell ref="C37:Q37"/>
    <mergeCell ref="C38:Q38"/>
    <mergeCell ref="C39:Q39"/>
    <mergeCell ref="C40:Q40"/>
    <mergeCell ref="C41:Q41"/>
    <mergeCell ref="C42:Q42"/>
    <mergeCell ref="C43:Q43"/>
    <mergeCell ref="C20:Q20"/>
    <mergeCell ref="C21:Q21"/>
    <mergeCell ref="C22:Q22"/>
    <mergeCell ref="A28:I28"/>
    <mergeCell ref="A29:A30"/>
    <mergeCell ref="B29:B30"/>
    <mergeCell ref="C29:C30"/>
    <mergeCell ref="D29:D30"/>
    <mergeCell ref="E29:E30"/>
    <mergeCell ref="F29:F30"/>
    <mergeCell ref="G29:G30"/>
    <mergeCell ref="I29:I30"/>
    <mergeCell ref="H29:H30"/>
    <mergeCell ref="H3:M3"/>
    <mergeCell ref="C45:Q45"/>
    <mergeCell ref="A2:I2"/>
    <mergeCell ref="C23:Q23"/>
    <mergeCell ref="C24:Q24"/>
    <mergeCell ref="C25:Q25"/>
    <mergeCell ref="C10:Q10"/>
    <mergeCell ref="C11:Q11"/>
    <mergeCell ref="C12:Q12"/>
    <mergeCell ref="C13:Q13"/>
    <mergeCell ref="C14:Q14"/>
    <mergeCell ref="C15:Q15"/>
    <mergeCell ref="C16:Q16"/>
    <mergeCell ref="C17:Q17"/>
    <mergeCell ref="C18:Q18"/>
    <mergeCell ref="C19:Q19"/>
  </mergeCells>
  <phoneticPr fontId="1" type="noConversion"/>
  <dataValidations disablePrompts="1" count="1">
    <dataValidation type="list" allowBlank="1" showInputMessage="1" showErrorMessage="1" sqref="F32">
      <formula1>"天然气,炼厂干气,燃料油"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defaultRowHeight="13.5"/>
  <cols>
    <col min="1" max="1" width="124.25" customWidth="1"/>
  </cols>
  <sheetData>
    <row r="1" spans="1:1" ht="245.45" customHeight="1">
      <c r="A1" s="12" t="s">
        <v>131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zoomScale="70" zoomScaleNormal="70" workbookViewId="0">
      <selection activeCell="J13" sqref="J13"/>
    </sheetView>
  </sheetViews>
  <sheetFormatPr defaultColWidth="8.875" defaultRowHeight="13.5"/>
  <cols>
    <col min="1" max="1" width="7.5" style="18" customWidth="1"/>
    <col min="2" max="2" width="14.625" style="18" customWidth="1"/>
    <col min="3" max="3" width="22.875" style="18" customWidth="1"/>
    <col min="4" max="5" width="11.5" style="18" customWidth="1"/>
    <col min="6" max="6" width="14.5" style="18" customWidth="1"/>
    <col min="7" max="7" width="11.5" style="18" customWidth="1"/>
    <col min="8" max="8" width="14.25" style="18" customWidth="1"/>
    <col min="9" max="9" width="10.875" style="18" customWidth="1"/>
    <col min="10" max="10" width="11.625" style="18" customWidth="1"/>
    <col min="11" max="11" width="11.125" style="18" customWidth="1"/>
    <col min="12" max="12" width="11.5" style="18" customWidth="1"/>
    <col min="13" max="13" width="8.875" style="18" customWidth="1"/>
    <col min="14" max="14" width="11.75" style="18" customWidth="1"/>
    <col min="15" max="15" width="11.375" style="18" customWidth="1"/>
    <col min="16" max="16" width="14.875" style="18" customWidth="1"/>
    <col min="17" max="17" width="10.5" style="18" bestFit="1" customWidth="1"/>
    <col min="18" max="18" width="9.5" style="18" hidden="1" customWidth="1"/>
    <col min="19" max="19" width="13" style="18" hidden="1" customWidth="1"/>
    <col min="20" max="16384" width="8.875" style="18"/>
  </cols>
  <sheetData>
    <row r="1" spans="1:19" ht="50.45" customHeight="1">
      <c r="A1" s="15" t="s">
        <v>0</v>
      </c>
      <c r="B1" s="16" t="s">
        <v>6</v>
      </c>
      <c r="C1" s="16" t="s">
        <v>95</v>
      </c>
      <c r="D1" s="16" t="s">
        <v>54</v>
      </c>
      <c r="E1" s="17" t="s">
        <v>90</v>
      </c>
      <c r="F1" s="16" t="s">
        <v>52</v>
      </c>
      <c r="G1" s="17" t="s">
        <v>3</v>
      </c>
      <c r="H1" s="16" t="s">
        <v>62</v>
      </c>
      <c r="I1" s="21" t="s">
        <v>58</v>
      </c>
      <c r="J1" s="21" t="s">
        <v>94</v>
      </c>
      <c r="K1" s="21" t="s">
        <v>1</v>
      </c>
      <c r="L1" s="21" t="s">
        <v>57</v>
      </c>
      <c r="M1" s="21" t="s">
        <v>4</v>
      </c>
      <c r="N1" s="16" t="s">
        <v>59</v>
      </c>
      <c r="O1" s="27" t="s">
        <v>60</v>
      </c>
      <c r="P1" s="28" t="s">
        <v>61</v>
      </c>
      <c r="Q1" s="16" t="s">
        <v>56</v>
      </c>
    </row>
    <row r="2" spans="1:19" ht="21" customHeight="1">
      <c r="A2" s="15">
        <v>1</v>
      </c>
      <c r="B2" s="16" t="s">
        <v>92</v>
      </c>
      <c r="C2" s="16">
        <v>500</v>
      </c>
      <c r="D2" s="16" t="s">
        <v>132</v>
      </c>
      <c r="E2" s="17"/>
      <c r="F2" s="16" t="s">
        <v>86</v>
      </c>
      <c r="G2" s="43">
        <v>1</v>
      </c>
      <c r="H2" s="16">
        <v>6253</v>
      </c>
      <c r="I2" s="21">
        <v>8760</v>
      </c>
      <c r="J2" s="21">
        <v>99368</v>
      </c>
      <c r="K2" s="21">
        <v>0</v>
      </c>
      <c r="L2" s="21">
        <v>101.325</v>
      </c>
      <c r="M2" s="44">
        <v>0</v>
      </c>
      <c r="N2" s="45">
        <v>0.03</v>
      </c>
      <c r="O2" s="43"/>
      <c r="P2" s="21">
        <v>30</v>
      </c>
      <c r="Q2" s="38">
        <f>J2*(1-M2)*(273.15/(273.15+K2))*(L2/101.325)*P2*I2*10^-9</f>
        <v>26.113910400000002</v>
      </c>
      <c r="R2" s="19">
        <v>3</v>
      </c>
      <c r="S2" s="19">
        <f>((21-R2)/(21-N2))*P2</f>
        <v>25.751072961373392</v>
      </c>
    </row>
    <row r="3" spans="1:19" ht="18" customHeight="1">
      <c r="A3" s="15">
        <v>2</v>
      </c>
      <c r="B3" s="16"/>
      <c r="C3" s="16"/>
      <c r="D3" s="16"/>
      <c r="E3" s="29"/>
      <c r="F3" s="16"/>
      <c r="G3" s="43"/>
      <c r="H3" s="16"/>
      <c r="I3" s="21"/>
      <c r="J3" s="21"/>
      <c r="K3" s="21"/>
      <c r="L3" s="21"/>
      <c r="M3" s="44"/>
      <c r="N3" s="45"/>
      <c r="O3" s="43"/>
      <c r="P3" s="21"/>
      <c r="Q3" s="37"/>
    </row>
    <row r="4" spans="1:19" ht="25.9" customHeight="1" thickBot="1">
      <c r="A4" s="15">
        <v>3</v>
      </c>
      <c r="B4" s="16"/>
      <c r="C4" s="16"/>
      <c r="D4" s="16"/>
      <c r="E4" s="17"/>
      <c r="F4" s="16"/>
      <c r="G4" s="43"/>
      <c r="H4" s="16"/>
      <c r="I4" s="21"/>
      <c r="J4" s="21"/>
      <c r="K4" s="21"/>
      <c r="L4" s="21"/>
      <c r="M4" s="44"/>
      <c r="N4" s="45"/>
      <c r="O4" s="43"/>
      <c r="P4" s="21"/>
      <c r="Q4" s="37"/>
    </row>
    <row r="5" spans="1:19" ht="28.9" customHeight="1" thickTop="1">
      <c r="A5" s="31" t="s">
        <v>91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9">
        <f>SUM(Q2:Q4)</f>
        <v>26.113910400000002</v>
      </c>
    </row>
    <row r="6" spans="1:19"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</row>
    <row r="7" spans="1:19"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</row>
    <row r="8" spans="1:19"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</row>
    <row r="9" spans="1:19"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</row>
    <row r="10" spans="1:19"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</row>
    <row r="11" spans="1:19"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9"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</row>
    <row r="13" spans="1:19"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9"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9"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  <row r="16" spans="1:19"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</row>
    <row r="17" spans="4:15"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</row>
    <row r="18" spans="4:15"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</row>
  </sheetData>
  <sheetProtection password="FADC" sheet="1" objects="1" scenarios="1" formatCells="0" formatColumns="0" formatRows="0" insertColumns="0" insertRows="0" insertHyperlinks="0" deleteColumns="0" deleteRows="0"/>
  <phoneticPr fontId="1" type="noConversion"/>
  <dataValidations xWindow="864" yWindow="599" count="14">
    <dataValidation type="list" allowBlank="1" showInputMessage="1" showErrorMessage="1" sqref="R2">
      <formula1>"3,3.5,6,9,15"</formula1>
    </dataValidation>
    <dataValidation allowBlank="1" showInputMessage="1" showErrorMessage="1" prompt="必填项，为计算参数。当流量为标准状态下的数值时，温度填标准状态下的温度0℃" sqref="K1"/>
    <dataValidation allowBlank="1" showInputMessage="1" showErrorMessage="1" prompt="必填项，为计算参数。当流量为标准状态下的数值时，压力填标准状态下的压力101.325kPa" sqref="L1"/>
    <dataValidation allowBlank="1" showInputMessage="1" showErrorMessage="1" prompt="必填项，为计算参数。当流量干基计时，数值为0" sqref="M1"/>
    <dataValidation allowBlank="1" showInputMessage="1" showErrorMessage="1" prompt="必填项，为排放源的基本信息" sqref="F1 B1 D1"/>
    <dataValidation allowBlank="1" showInputMessage="1" showErrorMessage="1" prompt="选填项，为排放源的基本信息" sqref="E1 G1"/>
    <dataValidation allowBlank="1" showInputMessage="1" showErrorMessage="1" prompt="1.必填项，为排放源的基本信息；2.固体燃料以t/h计，气体和液体燃料以m3/h计" sqref="H1"/>
    <dataValidation allowBlank="1" showInputMessage="1" showErrorMessage="1" prompt="必填项，为计算参数" sqref="I1:J1"/>
    <dataValidation allowBlank="1" showInputMessage="1" showErrorMessage="1" prompt="必填项，为排放参数。当VOCs浓度换算成标准要求的基准氧含量浓度时，填基准氧含量浓度" sqref="N1"/>
    <dataValidation allowBlank="1" showInputMessage="1" showErrorMessage="1" prompt="选填项，为排放参考参数" sqref="O1"/>
    <dataValidation allowBlank="1" showInputMessage="1" showErrorMessage="1" prompt="必填项，为计算参数；应换算为标态、干基浓度" sqref="P1"/>
    <dataValidation allowBlank="1" showInputMessage="1" showErrorMessage="1" prompt="必填项，为排放源的基本信息；规模的单位可按习惯填写" sqref="C1"/>
    <dataValidation allowBlank="1" showInputMessage="1" showErrorMessage="1" prompt="VOCs排放量中包含计算公式，不能删除；当排放源数据填写完整后将其拷贝至同一列的相应位置即可" sqref="Q1"/>
    <dataValidation type="list" allowBlank="1" showInputMessage="1" showErrorMessage="1" sqref="D7">
      <formula1>#REF!</formula1>
    </dataValidation>
  </dataValidations>
  <pageMargins left="0.7" right="0.7" top="0.75" bottom="0.75" header="0.3" footer="0.3"/>
  <pageSetup paperSize="9" orientation="portrait" r:id="rId1"/>
  <ignoredErrors>
    <ignoredError sqref="Q2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zoomScale="55" zoomScaleNormal="55" workbookViewId="0">
      <selection activeCell="G27" sqref="G27"/>
    </sheetView>
  </sheetViews>
  <sheetFormatPr defaultColWidth="8.875" defaultRowHeight="13.5"/>
  <cols>
    <col min="1" max="1" width="9.125" style="18" customWidth="1"/>
    <col min="2" max="2" width="15.5" style="18" customWidth="1"/>
    <col min="3" max="3" width="14" style="18" customWidth="1"/>
    <col min="4" max="4" width="15.5" style="18" customWidth="1"/>
    <col min="5" max="5" width="14.25" style="18" customWidth="1"/>
    <col min="6" max="6" width="17" style="18" customWidth="1"/>
    <col min="7" max="7" width="15.5" style="18" customWidth="1"/>
    <col min="8" max="8" width="11.375" style="18" customWidth="1"/>
    <col min="9" max="9" width="13.625" style="18" customWidth="1"/>
    <col min="10" max="10" width="10.375" style="18" customWidth="1"/>
    <col min="11" max="11" width="17.125" style="18" customWidth="1"/>
    <col min="12" max="12" width="13.375" style="18" customWidth="1"/>
    <col min="13" max="14" width="8.875" style="18"/>
    <col min="15" max="15" width="10" style="18" customWidth="1"/>
    <col min="16" max="16" width="12.375" style="18" hidden="1" customWidth="1"/>
    <col min="17" max="17" width="14.125" style="18" hidden="1" customWidth="1"/>
    <col min="18" max="18" width="0.125" style="18" hidden="1" customWidth="1"/>
    <col min="19" max="19" width="12.125" style="18" hidden="1" customWidth="1"/>
    <col min="20" max="20" width="11.5" style="18" hidden="1" customWidth="1"/>
    <col min="21" max="21" width="11.375" style="18" customWidth="1"/>
    <col min="22" max="16384" width="8.875" style="18"/>
  </cols>
  <sheetData>
    <row r="1" spans="1:21" ht="52.15" customHeight="1">
      <c r="A1" s="15" t="s">
        <v>53</v>
      </c>
      <c r="B1" s="16" t="s">
        <v>6</v>
      </c>
      <c r="C1" s="16" t="s">
        <v>95</v>
      </c>
      <c r="D1" s="16" t="s">
        <v>54</v>
      </c>
      <c r="E1" s="17" t="s">
        <v>70</v>
      </c>
      <c r="F1" s="21" t="s">
        <v>88</v>
      </c>
      <c r="G1" s="21" t="s">
        <v>52</v>
      </c>
      <c r="H1" s="17" t="s">
        <v>3</v>
      </c>
      <c r="I1" s="21" t="s">
        <v>62</v>
      </c>
      <c r="J1" s="21" t="s">
        <v>58</v>
      </c>
      <c r="K1" s="21" t="s">
        <v>87</v>
      </c>
      <c r="L1" s="16" t="s">
        <v>56</v>
      </c>
      <c r="M1" s="20"/>
      <c r="N1" s="20"/>
      <c r="O1" s="20"/>
    </row>
    <row r="2" spans="1:21" ht="14.45" customHeight="1">
      <c r="A2" s="15">
        <v>1</v>
      </c>
      <c r="B2" s="16" t="s">
        <v>92</v>
      </c>
      <c r="C2" s="16">
        <v>500</v>
      </c>
      <c r="D2" s="16" t="s">
        <v>55</v>
      </c>
      <c r="E2" s="17"/>
      <c r="F2" s="21" t="s">
        <v>83</v>
      </c>
      <c r="G2" s="21" t="s">
        <v>86</v>
      </c>
      <c r="H2" s="17"/>
      <c r="I2" s="21">
        <v>6253</v>
      </c>
      <c r="J2" s="21">
        <v>8760</v>
      </c>
      <c r="K2" s="22">
        <f t="array" ref="K2">VLOOKUP(D2&amp;F2&amp;G2,IF({1,0},排放系数!$A$3:$A$31&amp;排放系数!$B$3:$B$31&amp;排放系数!$C$3:$C$31,排放系数!$D$3:$D$31),2,0)</f>
        <v>8.7999999999999992E-4</v>
      </c>
      <c r="L2" s="38">
        <f>I2*K2*J2*10^-3</f>
        <v>48.203126399999995</v>
      </c>
      <c r="M2" s="20"/>
      <c r="N2" s="20"/>
      <c r="O2" s="20"/>
      <c r="P2" s="20"/>
      <c r="Q2" s="20"/>
    </row>
    <row r="3" spans="1:21" ht="14.45" customHeight="1">
      <c r="A3" s="15">
        <v>2</v>
      </c>
      <c r="B3" s="16"/>
      <c r="C3" s="16"/>
      <c r="D3" s="16"/>
      <c r="E3" s="29"/>
      <c r="F3" s="21"/>
      <c r="G3" s="21"/>
      <c r="H3" s="29"/>
      <c r="I3" s="21"/>
      <c r="J3" s="21"/>
      <c r="K3" s="22"/>
      <c r="L3" s="37"/>
      <c r="M3" s="20"/>
      <c r="N3" s="20"/>
      <c r="O3" s="20"/>
      <c r="P3" s="20"/>
      <c r="Q3" s="20"/>
    </row>
    <row r="4" spans="1:21" ht="14.45" customHeight="1" thickBot="1">
      <c r="A4" s="23">
        <v>3</v>
      </c>
      <c r="B4" s="24"/>
      <c r="C4" s="24"/>
      <c r="D4" s="24"/>
      <c r="E4" s="26"/>
      <c r="F4" s="25"/>
      <c r="G4" s="25"/>
      <c r="H4" s="26"/>
      <c r="I4" s="25"/>
      <c r="J4" s="25"/>
      <c r="K4" s="30"/>
      <c r="L4" s="40"/>
      <c r="M4" s="20"/>
      <c r="N4" s="20"/>
      <c r="O4" s="20"/>
      <c r="P4" s="20"/>
      <c r="Q4" s="20"/>
    </row>
    <row r="5" spans="1:21" ht="14.45" customHeight="1" thickTop="1">
      <c r="A5" s="32" t="s">
        <v>89</v>
      </c>
      <c r="B5" s="33"/>
      <c r="C5" s="31"/>
      <c r="D5" s="33"/>
      <c r="E5" s="33"/>
      <c r="F5" s="33"/>
      <c r="G5" s="33"/>
      <c r="H5" s="33"/>
      <c r="I5" s="33"/>
      <c r="J5" s="33"/>
      <c r="K5" s="34"/>
      <c r="L5" s="39">
        <f>SUM(L2:L4)</f>
        <v>48.203126399999995</v>
      </c>
      <c r="T5" s="20"/>
      <c r="U5" s="20"/>
    </row>
    <row r="6" spans="1:21" ht="14.45" customHeight="1">
      <c r="T6" s="20"/>
      <c r="U6" s="20"/>
    </row>
    <row r="7" spans="1:21" ht="14.45" customHeight="1">
      <c r="T7" s="20"/>
      <c r="U7" s="20"/>
    </row>
    <row r="13" spans="1:21" ht="14.45" customHeight="1"/>
    <row r="14" spans="1:21" ht="14.45" customHeight="1"/>
    <row r="15" spans="1:21" ht="14.45" customHeight="1"/>
    <row r="16" spans="1:21" ht="14.45" customHeight="1"/>
    <row r="17" ht="14.45" customHeight="1"/>
    <row r="18" ht="14.45" customHeight="1"/>
    <row r="19" ht="14.45" customHeight="1"/>
    <row r="20" ht="14.45" customHeight="1"/>
    <row r="21" ht="14.45" customHeight="1"/>
    <row r="22" ht="14.45" customHeight="1"/>
  </sheetData>
  <sheetProtection password="CF7A" sheet="1" objects="1" scenarios="1" formatCells="0" formatColumns="0" formatRows="0" insertColumns="0" insertRows="0" insertHyperlinks="0" deleteColumns="0" deleteRows="0"/>
  <phoneticPr fontId="1" type="noConversion"/>
  <dataValidations xWindow="562" yWindow="384" count="7">
    <dataValidation type="list" allowBlank="1" showInputMessage="1" showErrorMessage="1" sqref="D2:D4">
      <formula1>"加热炉烟囱,锅炉烟囱"</formula1>
    </dataValidation>
    <dataValidation allowBlank="1" showInputMessage="1" showErrorMessage="1" prompt="必填项，为排放源的基本信息" sqref="B1 D1 F1:G1"/>
    <dataValidation allowBlank="1" showInputMessage="1" showErrorMessage="1" prompt="选填项，为排放源的基本信息" sqref="E1 H1"/>
    <dataValidation allowBlank="1" showInputMessage="1" showErrorMessage="1" prompt="必填项，为排放源的基本信息；规模的单位可按习惯填写" sqref="C1"/>
    <dataValidation allowBlank="1" showInputMessage="1" showErrorMessage="1" prompt="1.必填项，为排放源的计算参数；2.固体燃料以t/h计，气体和液体燃料以m3/h计" sqref="I1"/>
    <dataValidation allowBlank="1" showInputMessage="1" showErrorMessage="1" prompt="必填项，为计算参数" sqref="J1:K1"/>
    <dataValidation allowBlank="1" showInputMessage="1" showErrorMessage="1" prompt="VOCs排放量中包含计算公式，不能删除；当排放源的数据填写完整后将其拷贝至同一列的相应位置即可" sqref="L1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562" yWindow="384" count="2">
        <x14:dataValidation type="list" allowBlank="1" showInputMessage="1" showErrorMessage="1">
          <x14:formula1>
            <xm:f>排放系数!$I$3:$I$12</xm:f>
          </x14:formula1>
          <xm:sqref>G2:G4</xm:sqref>
        </x14:dataValidation>
        <x14:dataValidation type="list" allowBlank="1" showInputMessage="1" showErrorMessage="1" prompt="锅炉按给定的炉型填写，没有炉型时填所有；加热炉不分炉型填所有">
          <x14:formula1>
            <xm:f>排放系数!$H$3:$H$14</xm:f>
          </x14:formula1>
          <xm:sqref>F2:F4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workbookViewId="0">
      <selection activeCell="H11" sqref="H11"/>
    </sheetView>
  </sheetViews>
  <sheetFormatPr defaultRowHeight="13.5"/>
  <cols>
    <col min="1" max="1" width="12.5" customWidth="1"/>
    <col min="2" max="2" width="18.625" customWidth="1"/>
    <col min="3" max="3" width="16.75" customWidth="1"/>
    <col min="4" max="4" width="17.875" customWidth="1"/>
    <col min="5" max="5" width="18.5" customWidth="1"/>
    <col min="6" max="6" width="10.125" customWidth="1"/>
    <col min="8" max="8" width="19.125" customWidth="1"/>
    <col min="9" max="9" width="15.25" customWidth="1"/>
  </cols>
  <sheetData>
    <row r="1" spans="1:11" ht="14.25">
      <c r="B1" s="54" t="s">
        <v>40</v>
      </c>
      <c r="C1" s="54"/>
      <c r="D1" s="54"/>
      <c r="E1" s="54"/>
    </row>
    <row r="2" spans="1:11" ht="38.25">
      <c r="A2" s="41" t="s">
        <v>96</v>
      </c>
      <c r="B2" s="41" t="s">
        <v>63</v>
      </c>
      <c r="C2" s="42" t="s">
        <v>71</v>
      </c>
      <c r="D2" s="42" t="s">
        <v>130</v>
      </c>
      <c r="E2" s="42" t="s">
        <v>129</v>
      </c>
      <c r="H2" s="14" t="s">
        <v>63</v>
      </c>
      <c r="I2" s="14" t="s">
        <v>71</v>
      </c>
    </row>
    <row r="3" spans="1:11" ht="12.6" customHeight="1">
      <c r="A3" s="35" t="s">
        <v>97</v>
      </c>
      <c r="B3" s="35" t="s">
        <v>98</v>
      </c>
      <c r="C3" s="35" t="s">
        <v>99</v>
      </c>
      <c r="D3" s="36">
        <f>E3*5</f>
        <v>0.15</v>
      </c>
      <c r="E3" s="36">
        <v>0.03</v>
      </c>
      <c r="H3" t="s">
        <v>84</v>
      </c>
      <c r="I3" t="s">
        <v>72</v>
      </c>
    </row>
    <row r="4" spans="1:11">
      <c r="A4" s="35" t="s">
        <v>97</v>
      </c>
      <c r="B4" s="35" t="s">
        <v>98</v>
      </c>
      <c r="C4" s="35" t="s">
        <v>100</v>
      </c>
      <c r="D4" s="36">
        <f t="shared" ref="D4:D31" si="0">E4*5</f>
        <v>0.1</v>
      </c>
      <c r="E4" s="36">
        <v>0.02</v>
      </c>
      <c r="H4" t="s">
        <v>64</v>
      </c>
      <c r="I4" t="s">
        <v>73</v>
      </c>
    </row>
    <row r="5" spans="1:11">
      <c r="A5" s="35" t="s">
        <v>97</v>
      </c>
      <c r="B5" s="35" t="s">
        <v>101</v>
      </c>
      <c r="C5" s="35" t="s">
        <v>99</v>
      </c>
      <c r="D5" s="36">
        <f t="shared" si="0"/>
        <v>0.1</v>
      </c>
      <c r="E5" s="36">
        <v>0.02</v>
      </c>
      <c r="H5" t="s">
        <v>65</v>
      </c>
      <c r="I5" t="s">
        <v>75</v>
      </c>
    </row>
    <row r="6" spans="1:11">
      <c r="A6" s="35" t="s">
        <v>97</v>
      </c>
      <c r="B6" s="35" t="s">
        <v>102</v>
      </c>
      <c r="C6" s="35" t="s">
        <v>99</v>
      </c>
      <c r="D6" s="36">
        <f t="shared" si="0"/>
        <v>0.27500000000000002</v>
      </c>
      <c r="E6" s="36">
        <v>5.5E-2</v>
      </c>
      <c r="H6" t="s">
        <v>66</v>
      </c>
      <c r="I6" t="s">
        <v>78</v>
      </c>
    </row>
    <row r="7" spans="1:11">
      <c r="A7" s="35" t="s">
        <v>97</v>
      </c>
      <c r="B7" s="35" t="s">
        <v>102</v>
      </c>
      <c r="C7" s="35" t="s">
        <v>100</v>
      </c>
      <c r="D7" s="36">
        <f t="shared" si="0"/>
        <v>0.17500000000000002</v>
      </c>
      <c r="E7" s="36">
        <v>3.5000000000000003E-2</v>
      </c>
      <c r="H7" t="s">
        <v>67</v>
      </c>
      <c r="I7" t="s">
        <v>79</v>
      </c>
      <c r="J7" s="13"/>
      <c r="K7" s="13"/>
    </row>
    <row r="8" spans="1:11">
      <c r="A8" s="35" t="s">
        <v>97</v>
      </c>
      <c r="B8" s="35" t="s">
        <v>103</v>
      </c>
      <c r="C8" s="35" t="s">
        <v>99</v>
      </c>
      <c r="D8" s="36">
        <f t="shared" si="0"/>
        <v>0.125</v>
      </c>
      <c r="E8" s="36">
        <v>2.5000000000000001E-2</v>
      </c>
      <c r="H8" t="s">
        <v>68</v>
      </c>
      <c r="I8" t="s">
        <v>80</v>
      </c>
    </row>
    <row r="9" spans="1:11">
      <c r="A9" s="35" t="s">
        <v>97</v>
      </c>
      <c r="B9" s="35" t="s">
        <v>103</v>
      </c>
      <c r="C9" s="35" t="s">
        <v>100</v>
      </c>
      <c r="D9" s="36">
        <f t="shared" si="0"/>
        <v>7.4999999999999997E-2</v>
      </c>
      <c r="E9" s="36">
        <v>1.4999999999999999E-2</v>
      </c>
      <c r="H9" t="s">
        <v>69</v>
      </c>
      <c r="I9" t="s">
        <v>86</v>
      </c>
    </row>
    <row r="10" spans="1:11">
      <c r="A10" s="35" t="s">
        <v>97</v>
      </c>
      <c r="B10" s="35" t="s">
        <v>104</v>
      </c>
      <c r="C10" s="35" t="s">
        <v>99</v>
      </c>
      <c r="D10" s="36">
        <f t="shared" si="0"/>
        <v>0.125</v>
      </c>
      <c r="E10" s="36">
        <v>2.5000000000000001E-2</v>
      </c>
      <c r="H10" t="s">
        <v>93</v>
      </c>
      <c r="I10" t="s">
        <v>85</v>
      </c>
    </row>
    <row r="11" spans="1:11">
      <c r="A11" s="35" t="s">
        <v>97</v>
      </c>
      <c r="B11" s="35" t="s">
        <v>104</v>
      </c>
      <c r="C11" s="35" t="s">
        <v>100</v>
      </c>
      <c r="D11" s="36">
        <f t="shared" si="0"/>
        <v>7.4999999999999997E-2</v>
      </c>
      <c r="E11" s="36">
        <v>1.4999999999999999E-2</v>
      </c>
      <c r="H11" t="s">
        <v>74</v>
      </c>
      <c r="I11" t="s">
        <v>81</v>
      </c>
    </row>
    <row r="12" spans="1:11">
      <c r="A12" s="35" t="s">
        <v>97</v>
      </c>
      <c r="B12" s="35" t="s">
        <v>105</v>
      </c>
      <c r="C12" s="35" t="s">
        <v>99</v>
      </c>
      <c r="D12" s="36">
        <f t="shared" si="0"/>
        <v>3.25</v>
      </c>
      <c r="E12" s="36">
        <v>0.65</v>
      </c>
      <c r="H12" t="s">
        <v>76</v>
      </c>
      <c r="I12" t="s">
        <v>82</v>
      </c>
    </row>
    <row r="13" spans="1:11">
      <c r="A13" s="35" t="s">
        <v>97</v>
      </c>
      <c r="B13" s="35" t="s">
        <v>106</v>
      </c>
      <c r="C13" s="35" t="s">
        <v>99</v>
      </c>
      <c r="D13" s="36">
        <f t="shared" si="0"/>
        <v>25</v>
      </c>
      <c r="E13" s="36">
        <v>5</v>
      </c>
      <c r="H13" t="s">
        <v>77</v>
      </c>
    </row>
    <row r="14" spans="1:11">
      <c r="A14" s="35" t="s">
        <v>97</v>
      </c>
      <c r="B14" s="35" t="s">
        <v>107</v>
      </c>
      <c r="C14" s="35" t="s">
        <v>99</v>
      </c>
      <c r="D14" s="36">
        <f t="shared" si="0"/>
        <v>0.125</v>
      </c>
      <c r="E14" s="36">
        <v>2.5000000000000001E-2</v>
      </c>
      <c r="H14" t="s">
        <v>83</v>
      </c>
    </row>
    <row r="15" spans="1:11">
      <c r="A15" s="35" t="s">
        <v>97</v>
      </c>
      <c r="B15" s="35" t="s">
        <v>107</v>
      </c>
      <c r="C15" s="35" t="s">
        <v>108</v>
      </c>
      <c r="D15" s="36">
        <f t="shared" si="0"/>
        <v>7.4999999999999997E-2</v>
      </c>
      <c r="E15" s="36">
        <v>1.4999999999999999E-2</v>
      </c>
    </row>
    <row r="16" spans="1:11">
      <c r="A16" s="35" t="s">
        <v>97</v>
      </c>
      <c r="B16" s="35" t="s">
        <v>109</v>
      </c>
      <c r="C16" s="35" t="s">
        <v>110</v>
      </c>
      <c r="D16" s="36">
        <f t="shared" si="0"/>
        <v>7.4999999999999997E-2</v>
      </c>
      <c r="E16" s="36">
        <v>1.4999999999999999E-2</v>
      </c>
    </row>
    <row r="17" spans="1:5">
      <c r="A17" s="35" t="s">
        <v>97</v>
      </c>
      <c r="B17" s="35" t="s">
        <v>111</v>
      </c>
      <c r="C17" s="35" t="s">
        <v>112</v>
      </c>
      <c r="D17" s="36">
        <f t="shared" si="0"/>
        <v>0.45499999999999996</v>
      </c>
      <c r="E17" s="36">
        <v>9.0999999999999998E-2</v>
      </c>
    </row>
    <row r="18" spans="1:5">
      <c r="A18" s="35" t="s">
        <v>97</v>
      </c>
      <c r="B18" s="35" t="s">
        <v>111</v>
      </c>
      <c r="C18" s="35" t="s">
        <v>113</v>
      </c>
      <c r="D18" s="36">
        <f t="shared" si="0"/>
        <v>0.45499999999999996</v>
      </c>
      <c r="E18" s="36">
        <v>9.0999999999999998E-2</v>
      </c>
    </row>
    <row r="19" spans="1:5">
      <c r="A19" s="35" t="s">
        <v>97</v>
      </c>
      <c r="B19" s="35" t="s">
        <v>114</v>
      </c>
      <c r="C19" s="35" t="s">
        <v>112</v>
      </c>
      <c r="D19" s="36">
        <f t="shared" si="0"/>
        <v>0.17</v>
      </c>
      <c r="E19" s="36">
        <v>3.4000000000000002E-2</v>
      </c>
    </row>
    <row r="20" spans="1:5">
      <c r="A20" s="35" t="s">
        <v>97</v>
      </c>
      <c r="B20" s="35" t="s">
        <v>114</v>
      </c>
      <c r="C20" s="35" t="s">
        <v>113</v>
      </c>
      <c r="D20" s="36">
        <f t="shared" si="0"/>
        <v>0.12</v>
      </c>
      <c r="E20" s="36">
        <v>2.4E-2</v>
      </c>
    </row>
    <row r="21" spans="1:5">
      <c r="A21" s="35" t="s">
        <v>97</v>
      </c>
      <c r="B21" s="35" t="s">
        <v>115</v>
      </c>
      <c r="C21" s="35" t="s">
        <v>116</v>
      </c>
      <c r="D21" s="36">
        <f t="shared" si="0"/>
        <v>8.7999999999999992E-4</v>
      </c>
      <c r="E21" s="36">
        <v>1.76E-4</v>
      </c>
    </row>
    <row r="22" spans="1:5">
      <c r="A22" s="35" t="s">
        <v>97</v>
      </c>
      <c r="B22" s="35" t="s">
        <v>115</v>
      </c>
      <c r="C22" s="35" t="s">
        <v>117</v>
      </c>
      <c r="D22" s="36">
        <f t="shared" si="0"/>
        <v>0.66</v>
      </c>
      <c r="E22" s="36">
        <v>0.13200000000000001</v>
      </c>
    </row>
    <row r="23" spans="1:5">
      <c r="A23" s="35" t="s">
        <v>97</v>
      </c>
      <c r="B23" s="35" t="s">
        <v>115</v>
      </c>
      <c r="C23" s="35" t="s">
        <v>118</v>
      </c>
      <c r="D23" s="36">
        <f t="shared" si="0"/>
        <v>0.6</v>
      </c>
      <c r="E23" s="36">
        <v>0.12</v>
      </c>
    </row>
    <row r="24" spans="1:5">
      <c r="A24" s="35" t="s">
        <v>97</v>
      </c>
      <c r="B24" s="35" t="s">
        <v>115</v>
      </c>
      <c r="C24" s="35" t="s">
        <v>119</v>
      </c>
      <c r="D24" s="36">
        <f t="shared" si="0"/>
        <v>0.66</v>
      </c>
      <c r="E24" s="36">
        <v>0.13200000000000001</v>
      </c>
    </row>
    <row r="25" spans="1:5">
      <c r="A25" s="35" t="s">
        <v>120</v>
      </c>
      <c r="B25" s="35" t="s">
        <v>121</v>
      </c>
      <c r="C25" s="35" t="s">
        <v>122</v>
      </c>
      <c r="D25" s="36">
        <f t="shared" si="0"/>
        <v>0.17</v>
      </c>
      <c r="E25" s="36">
        <v>3.4000000000000002E-2</v>
      </c>
    </row>
    <row r="26" spans="1:5">
      <c r="A26" s="35" t="s">
        <v>120</v>
      </c>
      <c r="B26" s="35" t="s">
        <v>121</v>
      </c>
      <c r="C26" s="35" t="s">
        <v>123</v>
      </c>
      <c r="D26" s="36">
        <f t="shared" si="0"/>
        <v>0.12</v>
      </c>
      <c r="E26" s="36">
        <v>2.4E-2</v>
      </c>
    </row>
    <row r="27" spans="1:5">
      <c r="A27" s="35" t="s">
        <v>120</v>
      </c>
      <c r="B27" s="35" t="s">
        <v>121</v>
      </c>
      <c r="C27" s="35" t="s">
        <v>124</v>
      </c>
      <c r="D27" s="36">
        <f t="shared" si="0"/>
        <v>8.7999999999999992E-4</v>
      </c>
      <c r="E27" s="36">
        <v>1.76E-4</v>
      </c>
    </row>
    <row r="28" spans="1:5">
      <c r="A28" s="35" t="s">
        <v>120</v>
      </c>
      <c r="B28" s="35" t="s">
        <v>121</v>
      </c>
      <c r="C28" s="35" t="s">
        <v>125</v>
      </c>
      <c r="D28" s="36">
        <f t="shared" si="0"/>
        <v>8.7999999999999992E-4</v>
      </c>
      <c r="E28" s="36">
        <v>1.76E-4</v>
      </c>
    </row>
    <row r="29" spans="1:5">
      <c r="A29" s="35" t="s">
        <v>120</v>
      </c>
      <c r="B29" s="35" t="s">
        <v>121</v>
      </c>
      <c r="C29" s="35" t="s">
        <v>126</v>
      </c>
      <c r="D29" s="36">
        <f t="shared" si="0"/>
        <v>0.66</v>
      </c>
      <c r="E29" s="36">
        <v>0.13200000000000001</v>
      </c>
    </row>
    <row r="30" spans="1:5">
      <c r="A30" s="35" t="s">
        <v>120</v>
      </c>
      <c r="B30" s="35" t="s">
        <v>121</v>
      </c>
      <c r="C30" s="35" t="s">
        <v>127</v>
      </c>
      <c r="D30" s="36">
        <f t="shared" si="0"/>
        <v>0.6</v>
      </c>
      <c r="E30" s="36">
        <v>0.12</v>
      </c>
    </row>
    <row r="31" spans="1:5">
      <c r="A31" s="35" t="s">
        <v>120</v>
      </c>
      <c r="B31" s="35" t="s">
        <v>121</v>
      </c>
      <c r="C31" s="35" t="s">
        <v>128</v>
      </c>
      <c r="D31" s="36">
        <f t="shared" si="0"/>
        <v>0.66</v>
      </c>
      <c r="E31" s="36">
        <v>0.13200000000000001</v>
      </c>
    </row>
  </sheetData>
  <mergeCells count="1">
    <mergeCell ref="B1:E1"/>
  </mergeCells>
  <phoneticPr fontId="1" type="noConversion"/>
  <dataValidations count="4">
    <dataValidation type="list" allowBlank="1" showInputMessage="1" showErrorMessage="1" sqref="C25:C31">
      <formula1>"燃料油,馏分油,天然气,燃料气,液化石油气,液化丙烷,液化丁烷"</formula1>
    </dataValidation>
    <dataValidation type="list" allowBlank="1" showInputMessage="1" showErrorMessage="1" sqref="B3:B24 H3:H14">
      <formula1>"煤粉炉，固态排渣,煤粉炉，液态排渣,旋风炉,抛煤机链条炉排炉,上方给料炉排炉,下方给料炉排炉,手烧炉,流化床锅炉,炉排炉,电站锅炉,工业锅炉,所有"</formula1>
    </dataValidation>
    <dataValidation type="list" allowBlank="1" showInputMessage="1" showErrorMessage="1" sqref="I3:I12 C3:C24">
      <formula1>"烟煤和亚烟煤,褐煤,无烟煤,燃料油,馏分油,天然气,燃料气,液化石油气,液化丙烷,液化丁烷"</formula1>
    </dataValidation>
    <dataValidation type="list" allowBlank="1" showInputMessage="1" showErrorMessage="1" sqref="B25:B31">
      <formula1>"所有"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燃烧烟气（实测法数据表）</vt:lpstr>
      <vt:lpstr>使用说明</vt:lpstr>
      <vt:lpstr>实测法数据表</vt:lpstr>
      <vt:lpstr>排放系数法数据表</vt:lpstr>
      <vt:lpstr>排放系数</vt:lpstr>
    </vt:vector>
  </TitlesOfParts>
  <Company>LPEC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jiaping</dc:creator>
  <cp:lastModifiedBy>think</cp:lastModifiedBy>
  <dcterms:created xsi:type="dcterms:W3CDTF">2015-01-21T01:20:42Z</dcterms:created>
  <dcterms:modified xsi:type="dcterms:W3CDTF">2015-11-03T07:43:29Z</dcterms:modified>
</cp:coreProperties>
</file>